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1. January 2024\8. Portfolio Monthly- Website Upload\"/>
    </mc:Choice>
  </mc:AlternateContent>
  <xr:revisionPtr revIDLastSave="0" documentId="8_{BFE012D5-22AF-41F1-8CD6-853F0F0430D3}" xr6:coauthVersionLast="47" xr6:coauthVersionMax="47" xr10:uidLastSave="{00000000-0000-0000-0000-000000000000}"/>
  <bookViews>
    <workbookView xWindow="-120" yWindow="-120" windowWidth="20730" windowHeight="11160" xr2:uid="{AB0F9443-B268-4607-B7C9-CB5E948FC773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1" i="1" l="1"/>
  <c r="F115" i="1" s="1"/>
  <c r="G115" i="1" s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F112" i="1" s="1"/>
  <c r="G112" i="1" s="1"/>
  <c r="G124" i="1"/>
  <c r="F121" i="1"/>
  <c r="G121" i="1" s="1"/>
  <c r="F120" i="1"/>
  <c r="F119" i="1"/>
  <c r="F118" i="1"/>
  <c r="G118" i="1" s="1"/>
  <c r="F117" i="1"/>
  <c r="G117" i="1" s="1"/>
  <c r="F116" i="1"/>
  <c r="F114" i="1"/>
  <c r="G114" i="1" s="1"/>
  <c r="F113" i="1"/>
  <c r="G113" i="1" s="1"/>
  <c r="F111" i="1"/>
  <c r="G111" i="1" s="1"/>
  <c r="F110" i="1"/>
  <c r="G110" i="1" s="1"/>
  <c r="F94" i="1"/>
  <c r="F96" i="1" s="1"/>
  <c r="F84" i="1"/>
  <c r="G84" i="1" s="1"/>
  <c r="G10" i="1" l="1"/>
  <c r="G17" i="1"/>
  <c r="G72" i="1"/>
  <c r="G92" i="1"/>
  <c r="G79" i="1"/>
  <c r="G71" i="1"/>
  <c r="G63" i="1"/>
  <c r="G55" i="1"/>
  <c r="G47" i="1"/>
  <c r="G39" i="1"/>
  <c r="G31" i="1"/>
  <c r="G23" i="1"/>
  <c r="G15" i="1"/>
  <c r="G7" i="1"/>
  <c r="G53" i="1"/>
  <c r="G29" i="1"/>
  <c r="G13" i="1"/>
  <c r="G20" i="1"/>
  <c r="G58" i="1"/>
  <c r="G26" i="1"/>
  <c r="G120" i="1"/>
  <c r="G80" i="1"/>
  <c r="G64" i="1"/>
  <c r="G56" i="1"/>
  <c r="G40" i="1"/>
  <c r="G32" i="1"/>
  <c r="G8" i="1"/>
  <c r="G88" i="1"/>
  <c r="G78" i="1"/>
  <c r="G70" i="1"/>
  <c r="G62" i="1"/>
  <c r="G54" i="1"/>
  <c r="G46" i="1"/>
  <c r="G38" i="1"/>
  <c r="G30" i="1"/>
  <c r="G22" i="1"/>
  <c r="G14" i="1"/>
  <c r="G77" i="1"/>
  <c r="G69" i="1"/>
  <c r="G61" i="1"/>
  <c r="G45" i="1"/>
  <c r="G37" i="1"/>
  <c r="G21" i="1"/>
  <c r="G76" i="1"/>
  <c r="G68" i="1"/>
  <c r="G52" i="1"/>
  <c r="G44" i="1"/>
  <c r="G36" i="1"/>
  <c r="G12" i="1"/>
  <c r="G11" i="1"/>
  <c r="G74" i="1"/>
  <c r="G66" i="1"/>
  <c r="G50" i="1"/>
  <c r="G42" i="1"/>
  <c r="G18" i="1"/>
  <c r="G49" i="1"/>
  <c r="G33" i="1"/>
  <c r="G9" i="1"/>
  <c r="G16" i="1"/>
  <c r="G60" i="1"/>
  <c r="G28" i="1"/>
  <c r="G83" i="1"/>
  <c r="G75" i="1"/>
  <c r="G67" i="1"/>
  <c r="G59" i="1"/>
  <c r="G51" i="1"/>
  <c r="G43" i="1"/>
  <c r="G35" i="1"/>
  <c r="G27" i="1"/>
  <c r="G19" i="1"/>
  <c r="G82" i="1"/>
  <c r="G34" i="1"/>
  <c r="G81" i="1"/>
  <c r="G73" i="1"/>
  <c r="G65" i="1"/>
  <c r="G57" i="1"/>
  <c r="G41" i="1"/>
  <c r="G25" i="1"/>
  <c r="G116" i="1"/>
  <c r="G48" i="1"/>
  <c r="G24" i="1"/>
  <c r="G119" i="1"/>
  <c r="G94" i="1"/>
</calcChain>
</file>

<file path=xl/sharedStrings.xml><?xml version="1.0" encoding="utf-8"?>
<sst xmlns="http://schemas.openxmlformats.org/spreadsheetml/2006/main" count="312" uniqueCount="265">
  <si>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</si>
  <si>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</si>
  <si>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</si>
  <si>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</si>
  <si>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</si>
  <si>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</si>
  <si>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31-01-2024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</si>
  <si>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</si>
  <si>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</si>
  <si>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</si>
  <si>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</si>
  <si>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</si>
  <si>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</si>
  <si>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</si>
  <si>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IN000929C058</t>
  </si>
  <si>
    <t>Gsec Strip 12-09-2029</t>
  </si>
  <si>
    <t>CGS</t>
  </si>
  <si>
    <t>IN001234C037</t>
  </si>
  <si>
    <t>Gsec Strip 17-12-2034</t>
  </si>
  <si>
    <t>IN0020220011</t>
  </si>
  <si>
    <t>7.10 GS 18.04.2029</t>
  </si>
  <si>
    <t>IN0020230044</t>
  </si>
  <si>
    <t>7.25 GS 12.06.2063</t>
  </si>
  <si>
    <t>IN4520210092</t>
  </si>
  <si>
    <t>7.24 TS SDL 14.07.2051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</si>
  <si>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</si>
  <si>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</si>
  <si>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</si>
  <si>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</si>
  <si>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</si>
  <si>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Manufacture of other petroleum n.e.c.</t>
  </si>
  <si>
    <t>INE003A01024</t>
  </si>
  <si>
    <t>SIEMENS LIMITED</t>
  </si>
  <si>
    <t>Manufacture of other electrical equipment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</si>
  <si>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</si>
  <si>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</si>
  <si>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</si>
  <si>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</si>
  <si>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</si>
  <si>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</si>
  <si>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INE016A01026</t>
  </si>
  <si>
    <t>Dabur India Limited</t>
  </si>
  <si>
    <t>Manufacture of hair oil, shampoo, hair dye etc.</t>
  </si>
  <si>
    <t>INE018A01030</t>
  </si>
  <si>
    <t>LARSEN AND TOUBRO LIMITED</t>
  </si>
  <si>
    <t>Other civil engineering projects n.e.c.</t>
  </si>
  <si>
    <t>INE020B01018</t>
  </si>
  <si>
    <t>Rec ltd</t>
  </si>
  <si>
    <t>Other credit granting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</si>
  <si>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</si>
  <si>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</si>
  <si>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</si>
  <si>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</si>
  <si>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</si>
  <si>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</si>
  <si>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</si>
  <si>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</si>
  <si>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Production of liquid and gaseous fuels, illuminating oils, lubricating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</si>
  <si>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</si>
  <si>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</si>
  <si>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</si>
  <si>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</si>
  <si>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</si>
  <si>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</si>
  <si>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</si>
  <si>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</si>
  <si>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</si>
  <si>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</si>
  <si>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</si>
  <si>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</si>
  <si>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</si>
  <si>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</si>
  <si>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</si>
  <si>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</si>
  <si>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</si>
  <si>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</si>
  <si>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</si>
  <si>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</si>
  <si>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bearings, gears, gearing and driving elements</t>
  </si>
  <si>
    <t>INE081A01020</t>
  </si>
  <si>
    <t>TATA STEEL LIMITED.</t>
  </si>
  <si>
    <t>Manufacture of other iron and steel casting and products thereof</t>
  </si>
  <si>
    <t>INE089A01023</t>
  </si>
  <si>
    <t>Dr. Reddy's Laboratories Limited</t>
  </si>
  <si>
    <t>Manufacture of allopathic pharmaceutical preparations</t>
  </si>
  <si>
    <t>INE090A01021</t>
  </si>
  <si>
    <t>ICICI BANK LTD</t>
  </si>
  <si>
    <t>INE095A01012</t>
  </si>
  <si>
    <t>IndusInd Bank Limited</t>
  </si>
  <si>
    <t>INE0J1Y01017</t>
  </si>
  <si>
    <t>LIFE INSURANCE CORP Ltd.</t>
  </si>
  <si>
    <t>Life insurance</t>
  </si>
  <si>
    <t>INE101A01026</t>
  </si>
  <si>
    <t>MAHINDRA AND MAHINDRA LTD</t>
  </si>
  <si>
    <t>Manufacture of tractors used in agriculture and forestry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</si>
  <si>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</si>
  <si>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</si>
  <si>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</si>
  <si>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</si>
  <si>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</si>
  <si>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INE123W01016</t>
  </si>
  <si>
    <t>SBI LIFE INSURANCE COMPANY LIMITED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</si>
  <si>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</si>
  <si>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</si>
  <si>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</si>
  <si>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</si>
  <si>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</si>
  <si>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</si>
  <si>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</si>
  <si>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</si>
  <si>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Manufacture of central heating boilers and radiators and parts and</t>
  </si>
  <si>
    <t>INE154A01025</t>
  </si>
  <si>
    <t>ITC LTD</t>
  </si>
  <si>
    <t>Monetary Intermediation of Commercial Banks, Saving Banks. Postal Savings Bank and Discount Houses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</si>
  <si>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</si>
  <si>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</si>
  <si>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</si>
  <si>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</si>
  <si>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</si>
  <si>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INE176B01034</t>
  </si>
  <si>
    <t>Havells India Limited.</t>
  </si>
  <si>
    <t>INE192A01025</t>
  </si>
  <si>
    <t>Tata Consumer Products Limited</t>
  </si>
  <si>
    <t>Processing and blending of tea including manufacture of instant tea</t>
  </si>
  <si>
    <t>INE192R01011</t>
  </si>
  <si>
    <t>Avenue Supermarts Pvt Ltd</t>
  </si>
  <si>
    <t>Retail sale in non-specialized stores with food, beverages or tobacco</t>
  </si>
  <si>
    <t>INE200M01021</t>
  </si>
  <si>
    <t>VARUN INDUSTRIES LIMITED</t>
  </si>
  <si>
    <t>Manufacture of aerated drinks</t>
  </si>
  <si>
    <t>INE213A01029</t>
  </si>
  <si>
    <t>OIL AND NATURAL GAS CORPORATION LTD</t>
  </si>
  <si>
    <t>On shore extraction of crude petroleum</t>
  </si>
  <si>
    <t>INE214T01019</t>
  </si>
  <si>
    <t>Larsen &amp; Toubro Infotech Limited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</si>
  <si>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</si>
  <si>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</si>
  <si>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</si>
  <si>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</si>
  <si>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</si>
  <si>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</si>
  <si>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</si>
  <si>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INE239A01024</t>
  </si>
  <si>
    <t>NESTLE INDIA LTD</t>
  </si>
  <si>
    <t>Manufacture of milk-powder, ice-cream powder and condensed milk except</t>
  </si>
  <si>
    <t>INE245A01021</t>
  </si>
  <si>
    <t>TATA POWER COMPANY LIMITED</t>
  </si>
  <si>
    <t>Electric power generation by coal based thermal power plants</t>
  </si>
  <si>
    <t>INE259A01022</t>
  </si>
  <si>
    <t>Colgate Palmolive (India) Limited</t>
  </si>
  <si>
    <t>Manufacture of preparations for oral or dental hygiene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</si>
  <si>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</si>
  <si>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</si>
  <si>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</si>
  <si>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</si>
  <si>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</si>
  <si>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</si>
  <si>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</si>
  <si>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</si>
  <si>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</si>
  <si>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</si>
  <si>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</si>
  <si>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INE326A01037</t>
  </si>
  <si>
    <t>Lupin Limited</t>
  </si>
  <si>
    <t>Manufacture of engines and turbines, except aircraft, vehicle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</si>
  <si>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</si>
  <si>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</si>
  <si>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</si>
  <si>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</si>
  <si>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</si>
  <si>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</si>
  <si>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</si>
  <si>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</si>
  <si>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INE476A01014</t>
  </si>
  <si>
    <t>CANARA BANK LTD</t>
  </si>
  <si>
    <t>INE481G01011</t>
  </si>
  <si>
    <t>UltraTech Cement Limited</t>
  </si>
  <si>
    <t>Manufacture of clinkers and cement</t>
  </si>
  <si>
    <t>INE494B01023</t>
  </si>
  <si>
    <t>TVS Motor Company Ltd</t>
  </si>
  <si>
    <t>INE585B01010</t>
  </si>
  <si>
    <t>MARUTI SUZUKI INDIA LTD.</t>
  </si>
  <si>
    <t>Manufacture of passenger cars</t>
  </si>
  <si>
    <t>INE669C01036</t>
  </si>
  <si>
    <t>TECH MAHINDRA LIMITED</t>
  </si>
  <si>
    <t>INE686F01025</t>
  </si>
  <si>
    <t>United Breweries Limited</t>
  </si>
  <si>
    <t>Manufacture of beer</t>
  </si>
  <si>
    <t>INE721A01013</t>
  </si>
  <si>
    <t>SHRIRAM TRANSPORT FINANCE COMPANY LIMITED</t>
  </si>
  <si>
    <t>INE726G01019</t>
  </si>
  <si>
    <t>ICICI PRUDENTIAL LIFE INSURANCE COMPANY LIMITED</t>
  </si>
  <si>
    <t>INE733E01010</t>
  </si>
  <si>
    <t>NTPC LIMITED</t>
  </si>
  <si>
    <t>INE752E01010</t>
  </si>
  <si>
    <t>POWER GRID CORPORATION OF INDIA LIMITED</t>
  </si>
  <si>
    <t>Transmission of electric energy</t>
  </si>
  <si>
    <t>INE774D01024</t>
  </si>
  <si>
    <t>Mahindra &amp; Mahindra financial services ltd</t>
  </si>
  <si>
    <t>INE795G01014</t>
  </si>
  <si>
    <t>HDFC LIFE INSURANCE COMPANY LTD</t>
  </si>
  <si>
    <t>02A</t>
  </si>
  <si>
    <t>INE797F01020</t>
  </si>
  <si>
    <t>Jubilant Foodworks Limited.</t>
  </si>
  <si>
    <t>Restaurants without bars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</si>
  <si>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</si>
  <si>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</si>
  <si>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</si>
  <si>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</si>
  <si>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</si>
  <si>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</si>
  <si>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INE854D01024</t>
  </si>
  <si>
    <t>United Spirits Limited</t>
  </si>
  <si>
    <t>Manufacture of distilled, potable, alcoholic beverages</t>
  </si>
  <si>
    <t>NCA</t>
  </si>
  <si>
    <t>INE860A01027</t>
  </si>
  <si>
    <t>HCL Technologies Limited</t>
  </si>
  <si>
    <t>INE918I01026</t>
  </si>
  <si>
    <t>BAJAJ FINSERV LTD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</si>
  <si>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</si>
  <si>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</si>
  <si>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</si>
  <si>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</si>
  <si>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</si>
  <si>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</si>
  <si>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</si>
  <si>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</si>
  <si>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</si>
  <si>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</si>
  <si>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>Infrastructure</t>
  </si>
  <si>
    <t xml:space="preserve">Sub Total B </t>
  </si>
  <si>
    <t>GRAND TOTAL (sub total A + sub total B)</t>
  </si>
  <si>
    <t>Average Maturity of Portfolio (in yrs)</t>
  </si>
  <si>
    <t>Modified Duration (in yrs)</t>
  </si>
  <si>
    <t>CSG</t>
  </si>
  <si>
    <t>Yield to Maturity (%) (annualised)(at market price</t>
  </si>
  <si>
    <t>SDL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</si>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</sst>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9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164" fontId="0" fillId="0" borderId="0" xfId="2" applyFont="1"/>
    <xf numFmtId="0" fontId="5" fillId="2" borderId="1" xfId="1" applyFont="1" applyFill="1" applyBorder="1"/>
    <xf numFmtId="0" fontId="5" fillId="2" borderId="2" xfId="1" applyFont="1" applyFill="1" applyBorder="1"/>
    <xf numFmtId="164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horizontal="left" vertical="top"/>
    </xf>
    <xf numFmtId="0" fontId="2" fillId="0" borderId="4" xfId="1" applyBorder="1"/>
    <xf numFmtId="0" fontId="1" fillId="0" borderId="4" xfId="1" applyFont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7" fillId="3" borderId="6" xfId="0" applyFont="1" applyFill="1" applyBorder="1"/>
    <xf numFmtId="0" fontId="4" fillId="0" borderId="4" xfId="1" applyFont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6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0" fontId="7" fillId="3" borderId="7" xfId="0" applyFont="1" applyFill="1" applyBorder="1"/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164" fontId="5" fillId="0" borderId="4" xfId="2" applyFont="1" applyBorder="1"/>
    <xf numFmtId="10" fontId="5" fillId="0" borderId="4" xfId="3" applyNumberFormat="1" applyFont="1" applyBorder="1"/>
    <xf numFmtId="165" fontId="2" fillId="0" borderId="0" xfId="1" applyNumberFormat="1"/>
    <xf numFmtId="164" fontId="0" fillId="0" borderId="4" xfId="0" applyNumberFormat="1" applyBorder="1"/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AFC73BEE-EF44-4B9D-891D-B3D9B4ADA979}"/>
    <cellStyle name="Normal" xfId="0" builtinId="0"/>
    <cellStyle name="Normal 2" xfId="1" xr:uid="{A3896C20-15F9-4EDB-96B1-ED1A1BD04AF7}"/>
    <cellStyle name="Percent 2" xfId="3" xr:uid="{C8E44C83-7AC8-4A3F-9005-A65FF147F1F8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29B11D-302D-4A27-9917-75F5914D919C}" name="Table1345676817" displayName="Table1345676817" ref="B6:H83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E19AE9DE-8227-4A75-AC3D-EE7D47AF2583}" name="ISIN No." dataDxfId="6"/>
    <tableColumn id="2" xr3:uid="{556C1EE4-C49A-4347-96C8-E876E46DFF3F}" name="Name of the Instrument" dataDxfId="5"/>
    <tableColumn id="3" xr3:uid="{BDC09518-D49C-402E-A9AA-DE273790A54B}" name="Industry " dataDxfId="4"/>
    <tableColumn id="4" xr3:uid="{AE28DB46-5CA6-4783-8212-5653674EAFC4}" name="Quantity" dataDxfId="3"/>
    <tableColumn id="5" xr3:uid="{034AC06A-8C52-4E20-88A2-E3C83368DCEC}" name="Market Value" dataDxfId="2"/>
    <tableColumn id="6" xr3:uid="{503BC4E4-F67F-4EC7-A4E5-09BE113E2F10}" name="% of Portfolio" dataDxfId="1" dataCellStyle="Percent">
      <calculatedColumnFormula>+F7/$F$96</calculatedColumnFormula>
    </tableColumn>
    <tableColumn id="7" xr3:uid="{A1399D85-B35D-403E-B252-1A39A6194C6A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CAA6-B93A-4D0F-9C5A-18BAE749188A}">
  <sheetPr>
    <tabColor rgb="FF7030A0"/>
  </sheetPr>
  <dimension ref="A2:O132"/>
  <sheetViews>
    <sheetView showGridLines="0" tabSelected="1" topLeftCell="A55" zoomScaleNormal="100" zoomScaleSheetLayoutView="89" workbookViewId="0">
      <selection activeCell="C64" sqref="C6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25">
      <c r="A7" s="9"/>
      <c r="B7" s="10" t="s">
        <v>14</v>
      </c>
      <c r="C7" s="11" t="s">
        <v>15</v>
      </c>
      <c r="D7" s="12" t="s">
        <v>16</v>
      </c>
      <c r="E7" s="13">
        <v>10000</v>
      </c>
      <c r="F7" s="13">
        <v>676397</v>
      </c>
      <c r="G7" s="14">
        <f t="shared" ref="G7:G70" si="0">+F7/$F$96</f>
        <v>8.992590885889476E-2</v>
      </c>
      <c r="H7" s="15"/>
    </row>
    <row r="8" spans="1:8" x14ac:dyDescent="0.25">
      <c r="A8" s="9"/>
      <c r="B8" s="10" t="s">
        <v>17</v>
      </c>
      <c r="C8" s="11" t="s">
        <v>18</v>
      </c>
      <c r="D8" s="12" t="s">
        <v>16</v>
      </c>
      <c r="E8" s="13">
        <v>7500</v>
      </c>
      <c r="F8" s="13">
        <v>345391.5</v>
      </c>
      <c r="G8" s="14">
        <f t="shared" si="0"/>
        <v>4.5919252376395742E-2</v>
      </c>
      <c r="H8" s="15"/>
    </row>
    <row r="9" spans="1:8" x14ac:dyDescent="0.25">
      <c r="A9" s="9"/>
      <c r="B9" s="10" t="s">
        <v>19</v>
      </c>
      <c r="C9" s="11" t="s">
        <v>20</v>
      </c>
      <c r="D9" s="12" t="s">
        <v>16</v>
      </c>
      <c r="E9" s="13">
        <v>20000</v>
      </c>
      <c r="F9" s="13">
        <v>2001606</v>
      </c>
      <c r="G9" s="14">
        <f t="shared" si="0"/>
        <v>0.26611034455714161</v>
      </c>
      <c r="H9" s="15"/>
    </row>
    <row r="10" spans="1:8" x14ac:dyDescent="0.25">
      <c r="A10" s="9"/>
      <c r="B10" s="10" t="s">
        <v>21</v>
      </c>
      <c r="C10" s="11" t="s">
        <v>22</v>
      </c>
      <c r="D10" s="12" t="s">
        <v>16</v>
      </c>
      <c r="E10" s="13">
        <v>10000</v>
      </c>
      <c r="F10" s="13">
        <v>996745</v>
      </c>
      <c r="G10" s="14">
        <f t="shared" si="0"/>
        <v>0.13251566761171185</v>
      </c>
      <c r="H10" s="15"/>
    </row>
    <row r="11" spans="1:8" x14ac:dyDescent="0.25">
      <c r="A11" s="9"/>
      <c r="B11" s="10" t="s">
        <v>23</v>
      </c>
      <c r="C11" s="11" t="s">
        <v>24</v>
      </c>
      <c r="D11" s="12" t="s">
        <v>16</v>
      </c>
      <c r="E11" s="13">
        <v>6100</v>
      </c>
      <c r="F11" s="13">
        <v>588179.68999999994</v>
      </c>
      <c r="G11" s="14">
        <f t="shared" si="0"/>
        <v>7.8197557345158195E-2</v>
      </c>
      <c r="H11" s="15"/>
    </row>
    <row r="12" spans="1:8" x14ac:dyDescent="0.25">
      <c r="A12" s="9"/>
      <c r="B12" s="10" t="s">
        <v>25</v>
      </c>
      <c r="C12" s="11" t="s">
        <v>26</v>
      </c>
      <c r="D12" s="11" t="s">
        <v>27</v>
      </c>
      <c r="E12" s="13">
        <v>1</v>
      </c>
      <c r="F12" s="13">
        <v>769.95</v>
      </c>
      <c r="G12" s="14">
        <f t="shared" si="0"/>
        <v>1.0236363189947033E-4</v>
      </c>
      <c r="H12" s="15"/>
    </row>
    <row r="13" spans="1:8" x14ac:dyDescent="0.25">
      <c r="A13" s="9"/>
      <c r="B13" s="10" t="s">
        <v>28</v>
      </c>
      <c r="C13" s="11" t="s">
        <v>29</v>
      </c>
      <c r="D13" s="11" t="s">
        <v>30</v>
      </c>
      <c r="E13" s="13">
        <v>33</v>
      </c>
      <c r="F13" s="13">
        <v>94157.25</v>
      </c>
      <c r="G13" s="14">
        <f t="shared" si="0"/>
        <v>1.2518057120158974E-2</v>
      </c>
      <c r="H13" s="15"/>
    </row>
    <row r="14" spans="1:8" x14ac:dyDescent="0.25">
      <c r="A14" s="9"/>
      <c r="B14" s="10" t="s">
        <v>31</v>
      </c>
      <c r="C14" s="11" t="s">
        <v>32</v>
      </c>
      <c r="D14" s="11" t="s">
        <v>33</v>
      </c>
      <c r="E14" s="13">
        <v>1</v>
      </c>
      <c r="F14" s="13">
        <v>4140.3999999999996</v>
      </c>
      <c r="G14" s="14">
        <f t="shared" si="0"/>
        <v>5.5045961623036155E-4</v>
      </c>
      <c r="H14" s="15"/>
    </row>
    <row r="15" spans="1:8" x14ac:dyDescent="0.25">
      <c r="A15" s="9"/>
      <c r="B15" s="10" t="s">
        <v>34</v>
      </c>
      <c r="C15" s="11" t="s">
        <v>35</v>
      </c>
      <c r="D15" s="11" t="s">
        <v>36</v>
      </c>
      <c r="E15" s="13">
        <v>2</v>
      </c>
      <c r="F15" s="13">
        <v>3660.8</v>
      </c>
      <c r="G15" s="14">
        <f t="shared" si="0"/>
        <v>4.8669755653949084E-4</v>
      </c>
      <c r="H15" s="15"/>
    </row>
    <row r="16" spans="1:8" x14ac:dyDescent="0.25">
      <c r="A16" s="9"/>
      <c r="B16" s="10" t="s">
        <v>37</v>
      </c>
      <c r="C16" s="11" t="s">
        <v>38</v>
      </c>
      <c r="D16" s="11" t="s">
        <v>39</v>
      </c>
      <c r="E16" s="13">
        <v>31</v>
      </c>
      <c r="F16" s="13">
        <v>51487.9</v>
      </c>
      <c r="G16" s="14">
        <f t="shared" si="0"/>
        <v>6.8452346813127323E-3</v>
      </c>
      <c r="H16" s="15"/>
    </row>
    <row r="17" spans="1:8" x14ac:dyDescent="0.25">
      <c r="A17" s="9"/>
      <c r="B17" s="10" t="s">
        <v>40</v>
      </c>
      <c r="C17" s="11" t="s">
        <v>41</v>
      </c>
      <c r="D17" s="11" t="s">
        <v>42</v>
      </c>
      <c r="E17" s="13">
        <v>5</v>
      </c>
      <c r="F17" s="13">
        <v>2698</v>
      </c>
      <c r="G17" s="14">
        <f t="shared" si="0"/>
        <v>3.5869482286482359E-4</v>
      </c>
      <c r="H17" s="15"/>
    </row>
    <row r="18" spans="1:8" x14ac:dyDescent="0.25">
      <c r="A18" s="9"/>
      <c r="B18" s="10" t="s">
        <v>43</v>
      </c>
      <c r="C18" s="11" t="s">
        <v>44</v>
      </c>
      <c r="D18" s="11" t="s">
        <v>45</v>
      </c>
      <c r="E18" s="13">
        <v>11</v>
      </c>
      <c r="F18" s="13">
        <v>38277.25</v>
      </c>
      <c r="G18" s="14">
        <f t="shared" si="0"/>
        <v>5.0888997066354958E-3</v>
      </c>
      <c r="H18" s="15"/>
    </row>
    <row r="19" spans="1:8" x14ac:dyDescent="0.25">
      <c r="A19" s="9"/>
      <c r="B19" s="10" t="s">
        <v>46</v>
      </c>
      <c r="C19" s="11" t="s">
        <v>47</v>
      </c>
      <c r="D19" s="11" t="s">
        <v>48</v>
      </c>
      <c r="E19" s="13">
        <v>17</v>
      </c>
      <c r="F19" s="13">
        <v>8483.85</v>
      </c>
      <c r="G19" s="14">
        <f t="shared" si="0"/>
        <v>1.1279144080658761E-3</v>
      </c>
      <c r="H19" s="15"/>
    </row>
    <row r="20" spans="1:8" x14ac:dyDescent="0.25">
      <c r="A20" s="9"/>
      <c r="B20" s="10" t="s">
        <v>49</v>
      </c>
      <c r="C20" s="11" t="s">
        <v>50</v>
      </c>
      <c r="D20" s="11" t="s">
        <v>51</v>
      </c>
      <c r="E20" s="13">
        <v>2</v>
      </c>
      <c r="F20" s="13">
        <v>5915.7</v>
      </c>
      <c r="G20" s="14">
        <f t="shared" si="0"/>
        <v>7.8648293685005068E-4</v>
      </c>
      <c r="H20" s="15"/>
    </row>
    <row r="21" spans="1:8" x14ac:dyDescent="0.25">
      <c r="A21" s="9"/>
      <c r="B21" s="10" t="s">
        <v>52</v>
      </c>
      <c r="C21" s="11" t="s">
        <v>53</v>
      </c>
      <c r="D21" s="11" t="s">
        <v>54</v>
      </c>
      <c r="E21" s="13">
        <v>29</v>
      </c>
      <c r="F21" s="13">
        <v>7180.4</v>
      </c>
      <c r="G21" s="14">
        <f t="shared" si="0"/>
        <v>9.5462279692312051E-4</v>
      </c>
      <c r="H21" s="15"/>
    </row>
    <row r="22" spans="1:8" x14ac:dyDescent="0.25">
      <c r="A22" s="9"/>
      <c r="B22" s="10" t="s">
        <v>55</v>
      </c>
      <c r="C22" s="11" t="s">
        <v>56</v>
      </c>
      <c r="D22" s="11" t="s">
        <v>57</v>
      </c>
      <c r="E22" s="13">
        <v>27</v>
      </c>
      <c r="F22" s="13">
        <v>13563.45</v>
      </c>
      <c r="G22" s="14">
        <f t="shared" si="0"/>
        <v>1.8032391753839479E-3</v>
      </c>
      <c r="H22" s="15"/>
    </row>
    <row r="23" spans="1:8" x14ac:dyDescent="0.25">
      <c r="A23" s="9"/>
      <c r="B23" s="10" t="s">
        <v>58</v>
      </c>
      <c r="C23" s="11" t="s">
        <v>59</v>
      </c>
      <c r="D23" s="11" t="s">
        <v>60</v>
      </c>
      <c r="E23" s="13">
        <v>10</v>
      </c>
      <c r="F23" s="13">
        <v>24815.5</v>
      </c>
      <c r="G23" s="14">
        <f t="shared" si="0"/>
        <v>3.2991813850266976E-3</v>
      </c>
      <c r="H23" s="15"/>
    </row>
    <row r="24" spans="1:8" x14ac:dyDescent="0.25">
      <c r="A24" s="9"/>
      <c r="B24" s="10" t="s">
        <v>61</v>
      </c>
      <c r="C24" s="11" t="s">
        <v>62</v>
      </c>
      <c r="D24" s="11" t="s">
        <v>63</v>
      </c>
      <c r="E24" s="13">
        <v>21</v>
      </c>
      <c r="F24" s="13">
        <v>12166.35</v>
      </c>
      <c r="G24" s="14">
        <f t="shared" si="0"/>
        <v>1.6174969452043908E-3</v>
      </c>
      <c r="H24" s="15"/>
    </row>
    <row r="25" spans="1:8" x14ac:dyDescent="0.25">
      <c r="A25" s="9"/>
      <c r="B25" s="10" t="s">
        <v>64</v>
      </c>
      <c r="C25" s="11" t="s">
        <v>65</v>
      </c>
      <c r="D25" s="11" t="s">
        <v>54</v>
      </c>
      <c r="E25" s="13">
        <v>65</v>
      </c>
      <c r="F25" s="13">
        <v>95065.75</v>
      </c>
      <c r="G25" s="14">
        <f t="shared" si="0"/>
        <v>1.2638840754915346E-2</v>
      </c>
      <c r="H25" s="15"/>
    </row>
    <row r="26" spans="1:8" x14ac:dyDescent="0.25">
      <c r="A26" s="9"/>
      <c r="B26" s="10" t="s">
        <v>66</v>
      </c>
      <c r="C26" s="11" t="s">
        <v>67</v>
      </c>
      <c r="D26" s="11" t="s">
        <v>68</v>
      </c>
      <c r="E26" s="13">
        <v>14</v>
      </c>
      <c r="F26" s="13">
        <v>19858.3</v>
      </c>
      <c r="G26" s="14">
        <f t="shared" si="0"/>
        <v>2.640129503668097E-3</v>
      </c>
      <c r="H26" s="15"/>
    </row>
    <row r="27" spans="1:8" x14ac:dyDescent="0.25">
      <c r="A27" s="9"/>
      <c r="B27" s="10" t="s">
        <v>69</v>
      </c>
      <c r="C27" s="11" t="s">
        <v>70</v>
      </c>
      <c r="D27" s="11" t="s">
        <v>68</v>
      </c>
      <c r="E27" s="13">
        <v>6</v>
      </c>
      <c r="F27" s="13">
        <v>8106</v>
      </c>
      <c r="G27" s="14">
        <f t="shared" si="0"/>
        <v>1.0776798495708896E-3</v>
      </c>
      <c r="H27" s="15"/>
    </row>
    <row r="28" spans="1:8" x14ac:dyDescent="0.25">
      <c r="A28" s="9"/>
      <c r="B28" s="10" t="s">
        <v>71</v>
      </c>
      <c r="C28" s="11" t="s">
        <v>72</v>
      </c>
      <c r="D28" s="11" t="s">
        <v>54</v>
      </c>
      <c r="E28" s="13">
        <v>49</v>
      </c>
      <c r="F28" s="13">
        <v>31384.5</v>
      </c>
      <c r="G28" s="14">
        <f t="shared" si="0"/>
        <v>4.1725195212012805E-3</v>
      </c>
      <c r="H28" s="15"/>
    </row>
    <row r="29" spans="1:8" x14ac:dyDescent="0.25">
      <c r="A29" s="9"/>
      <c r="B29" s="10" t="s">
        <v>73</v>
      </c>
      <c r="C29" s="11" t="s">
        <v>74</v>
      </c>
      <c r="D29" s="11" t="s">
        <v>75</v>
      </c>
      <c r="E29" s="13">
        <v>2</v>
      </c>
      <c r="F29" s="13">
        <v>7679.2</v>
      </c>
      <c r="G29" s="14">
        <f t="shared" si="0"/>
        <v>1.0209374661762614E-3</v>
      </c>
      <c r="H29" s="15"/>
    </row>
    <row r="30" spans="1:8" x14ac:dyDescent="0.25">
      <c r="A30" s="9"/>
      <c r="B30" s="10" t="s">
        <v>76</v>
      </c>
      <c r="C30" s="11" t="s">
        <v>77</v>
      </c>
      <c r="D30" s="11" t="s">
        <v>78</v>
      </c>
      <c r="E30" s="13">
        <v>10</v>
      </c>
      <c r="F30" s="13">
        <v>6182</v>
      </c>
      <c r="G30" s="14">
        <f t="shared" si="0"/>
        <v>8.2188709968507756E-4</v>
      </c>
      <c r="H30" s="15"/>
    </row>
    <row r="31" spans="1:8" x14ac:dyDescent="0.25">
      <c r="A31" s="9"/>
      <c r="B31" s="10" t="s">
        <v>79</v>
      </c>
      <c r="C31" s="11" t="s">
        <v>80</v>
      </c>
      <c r="D31" s="11" t="s">
        <v>81</v>
      </c>
      <c r="E31" s="13">
        <v>97</v>
      </c>
      <c r="F31" s="13">
        <v>13187.15</v>
      </c>
      <c r="G31" s="14">
        <f t="shared" si="0"/>
        <v>1.7532106869317487E-3</v>
      </c>
      <c r="H31" s="15"/>
    </row>
    <row r="32" spans="1:8" x14ac:dyDescent="0.25">
      <c r="A32" s="9"/>
      <c r="B32" s="10" t="s">
        <v>82</v>
      </c>
      <c r="C32" s="11" t="s">
        <v>83</v>
      </c>
      <c r="D32" s="11" t="s">
        <v>84</v>
      </c>
      <c r="E32" s="13">
        <v>2</v>
      </c>
      <c r="F32" s="13">
        <v>12242.3</v>
      </c>
      <c r="G32" s="14">
        <f t="shared" si="0"/>
        <v>1.6275943773009745E-3</v>
      </c>
      <c r="H32" s="15"/>
    </row>
    <row r="33" spans="1:8" x14ac:dyDescent="0.25">
      <c r="A33" s="9"/>
      <c r="B33" s="10" t="s">
        <v>85</v>
      </c>
      <c r="C33" s="11" t="s">
        <v>86</v>
      </c>
      <c r="D33" s="11" t="s">
        <v>54</v>
      </c>
      <c r="E33" s="13">
        <v>79</v>
      </c>
      <c r="F33" s="13">
        <v>81223.850000000006</v>
      </c>
      <c r="G33" s="14">
        <f t="shared" si="0"/>
        <v>1.0798582093457748E-2</v>
      </c>
      <c r="H33" s="15"/>
    </row>
    <row r="34" spans="1:8" x14ac:dyDescent="0.25">
      <c r="A34" s="9"/>
      <c r="B34" s="10" t="s">
        <v>87</v>
      </c>
      <c r="C34" s="11" t="s">
        <v>88</v>
      </c>
      <c r="D34" s="11" t="s">
        <v>54</v>
      </c>
      <c r="E34" s="13">
        <v>9</v>
      </c>
      <c r="F34" s="13">
        <v>13806.45</v>
      </c>
      <c r="G34" s="14">
        <f t="shared" si="0"/>
        <v>1.8355456401564284E-3</v>
      </c>
      <c r="H34" s="15"/>
    </row>
    <row r="35" spans="1:8" x14ac:dyDescent="0.25">
      <c r="A35" s="9"/>
      <c r="B35" s="10" t="s">
        <v>89</v>
      </c>
      <c r="C35" s="11" t="s">
        <v>90</v>
      </c>
      <c r="D35" s="11" t="s">
        <v>91</v>
      </c>
      <c r="E35" s="13">
        <v>6</v>
      </c>
      <c r="F35" s="13">
        <v>5698.5</v>
      </c>
      <c r="G35" s="14">
        <f t="shared" si="0"/>
        <v>7.5760654117687076E-4</v>
      </c>
      <c r="H35" s="15"/>
    </row>
    <row r="36" spans="1:8" x14ac:dyDescent="0.25">
      <c r="A36" s="9"/>
      <c r="B36" s="10" t="s">
        <v>92</v>
      </c>
      <c r="C36" s="11" t="s">
        <v>93</v>
      </c>
      <c r="D36" s="11" t="s">
        <v>94</v>
      </c>
      <c r="E36" s="13">
        <v>10</v>
      </c>
      <c r="F36" s="13">
        <v>16515.5</v>
      </c>
      <c r="G36" s="14">
        <f t="shared" si="0"/>
        <v>2.1957095430037042E-3</v>
      </c>
      <c r="H36" s="15"/>
    </row>
    <row r="37" spans="1:8" x14ac:dyDescent="0.25">
      <c r="A37" s="9"/>
      <c r="B37" s="10" t="s">
        <v>95</v>
      </c>
      <c r="C37" s="11" t="s">
        <v>96</v>
      </c>
      <c r="D37" s="11" t="s">
        <v>97</v>
      </c>
      <c r="E37" s="13">
        <v>1</v>
      </c>
      <c r="F37" s="13">
        <v>4671.6000000000004</v>
      </c>
      <c r="G37" s="14">
        <f t="shared" si="0"/>
        <v>6.2108181411983318E-4</v>
      </c>
      <c r="H37" s="15"/>
    </row>
    <row r="38" spans="1:8" x14ac:dyDescent="0.25">
      <c r="A38" s="9"/>
      <c r="B38" s="10" t="s">
        <v>98</v>
      </c>
      <c r="C38" s="11" t="s">
        <v>99</v>
      </c>
      <c r="D38" s="11" t="s">
        <v>48</v>
      </c>
      <c r="E38" s="13">
        <v>4</v>
      </c>
      <c r="F38" s="13">
        <v>4736.6000000000004</v>
      </c>
      <c r="G38" s="14">
        <f t="shared" si="0"/>
        <v>6.29723461075435E-4</v>
      </c>
      <c r="H38" s="15"/>
    </row>
    <row r="39" spans="1:8" x14ac:dyDescent="0.25">
      <c r="A39" s="9"/>
      <c r="B39" s="10" t="s">
        <v>100</v>
      </c>
      <c r="C39" s="11" t="s">
        <v>101</v>
      </c>
      <c r="D39" s="11" t="s">
        <v>91</v>
      </c>
      <c r="E39" s="13">
        <v>6</v>
      </c>
      <c r="F39" s="13">
        <v>8406.9</v>
      </c>
      <c r="G39" s="14">
        <f t="shared" si="0"/>
        <v>1.1176840275545906E-3</v>
      </c>
      <c r="H39" s="15"/>
    </row>
    <row r="40" spans="1:8" x14ac:dyDescent="0.25">
      <c r="A40" s="9"/>
      <c r="B40" s="10" t="s">
        <v>102</v>
      </c>
      <c r="C40" s="11" t="s">
        <v>103</v>
      </c>
      <c r="D40" s="11" t="s">
        <v>104</v>
      </c>
      <c r="E40" s="13">
        <v>72</v>
      </c>
      <c r="F40" s="13">
        <v>12427.2</v>
      </c>
      <c r="G40" s="14">
        <f t="shared" si="0"/>
        <v>1.6521765391792943E-3</v>
      </c>
      <c r="H40" s="15"/>
    </row>
    <row r="41" spans="1:8" x14ac:dyDescent="0.25">
      <c r="A41" s="9"/>
      <c r="B41" s="10" t="s">
        <v>105</v>
      </c>
      <c r="C41" s="11" t="s">
        <v>106</v>
      </c>
      <c r="D41" s="11" t="s">
        <v>107</v>
      </c>
      <c r="E41" s="13">
        <v>4</v>
      </c>
      <c r="F41" s="13">
        <v>6948.2</v>
      </c>
      <c r="G41" s="14">
        <f t="shared" si="0"/>
        <v>9.2375217502941708E-4</v>
      </c>
      <c r="H41" s="15"/>
    </row>
    <row r="42" spans="1:8" x14ac:dyDescent="0.25">
      <c r="A42" s="9"/>
      <c r="B42" s="10" t="s">
        <v>108</v>
      </c>
      <c r="C42" s="11" t="s">
        <v>109</v>
      </c>
      <c r="D42" s="11" t="s">
        <v>110</v>
      </c>
      <c r="E42" s="13">
        <v>2</v>
      </c>
      <c r="F42" s="13">
        <v>6362.5</v>
      </c>
      <c r="G42" s="14">
        <f t="shared" si="0"/>
        <v>8.4588428853871016E-4</v>
      </c>
      <c r="H42" s="15"/>
    </row>
    <row r="43" spans="1:8" x14ac:dyDescent="0.25">
      <c r="A43" s="9"/>
      <c r="B43" s="10" t="s">
        <v>111</v>
      </c>
      <c r="C43" s="11" t="s">
        <v>112</v>
      </c>
      <c r="D43" s="11" t="s">
        <v>113</v>
      </c>
      <c r="E43" s="13">
        <v>71</v>
      </c>
      <c r="F43" s="13">
        <v>31350.05</v>
      </c>
      <c r="G43" s="14">
        <f t="shared" si="0"/>
        <v>4.1679394483148122E-3</v>
      </c>
      <c r="H43" s="15"/>
    </row>
    <row r="44" spans="1:8" ht="13.5" customHeight="1" x14ac:dyDescent="0.25">
      <c r="A44" s="9"/>
      <c r="B44" s="10" t="s">
        <v>114</v>
      </c>
      <c r="C44" s="11" t="s">
        <v>115</v>
      </c>
      <c r="D44" s="11" t="s">
        <v>116</v>
      </c>
      <c r="E44" s="13">
        <v>16</v>
      </c>
      <c r="F44" s="13">
        <v>14147.2</v>
      </c>
      <c r="G44" s="14">
        <f t="shared" si="0"/>
        <v>1.8808478124659868E-3</v>
      </c>
      <c r="H44" s="15"/>
    </row>
    <row r="45" spans="1:8" x14ac:dyDescent="0.25">
      <c r="A45" s="9"/>
      <c r="B45" s="10" t="s">
        <v>117</v>
      </c>
      <c r="C45" s="11" t="s">
        <v>118</v>
      </c>
      <c r="D45" s="11" t="s">
        <v>75</v>
      </c>
      <c r="E45" s="13">
        <v>4</v>
      </c>
      <c r="F45" s="13">
        <v>18486.2</v>
      </c>
      <c r="G45" s="14">
        <f t="shared" si="0"/>
        <v>2.4577109838560792E-3</v>
      </c>
      <c r="H45" s="15"/>
    </row>
    <row r="46" spans="1:8" x14ac:dyDescent="0.25">
      <c r="A46" s="9"/>
      <c r="B46" s="10" t="s">
        <v>119</v>
      </c>
      <c r="C46" s="11" t="s">
        <v>120</v>
      </c>
      <c r="D46" s="11" t="s">
        <v>97</v>
      </c>
      <c r="E46" s="13">
        <v>4</v>
      </c>
      <c r="F46" s="13">
        <v>5177.6000000000004</v>
      </c>
      <c r="G46" s="14">
        <f t="shared" si="0"/>
        <v>6.8835371195882528E-4</v>
      </c>
      <c r="H46" s="15"/>
    </row>
    <row r="47" spans="1:8" x14ac:dyDescent="0.25">
      <c r="A47" s="9"/>
      <c r="B47" s="10" t="s">
        <v>121</v>
      </c>
      <c r="C47" s="11" t="s">
        <v>122</v>
      </c>
      <c r="D47" s="11" t="s">
        <v>123</v>
      </c>
      <c r="E47" s="13">
        <v>8</v>
      </c>
      <c r="F47" s="13">
        <v>8944</v>
      </c>
      <c r="G47" s="14">
        <f t="shared" si="0"/>
        <v>1.1890906210908015E-3</v>
      </c>
      <c r="H47" s="15"/>
    </row>
    <row r="48" spans="1:8" x14ac:dyDescent="0.25">
      <c r="A48" s="9"/>
      <c r="B48" s="10" t="s">
        <v>124</v>
      </c>
      <c r="C48" s="11" t="s">
        <v>125</v>
      </c>
      <c r="D48" s="11" t="s">
        <v>126</v>
      </c>
      <c r="E48" s="13">
        <v>2</v>
      </c>
      <c r="F48" s="13">
        <v>7585.4</v>
      </c>
      <c r="G48" s="14">
        <f t="shared" si="0"/>
        <v>1.0084669048772545E-3</v>
      </c>
      <c r="H48" s="15"/>
    </row>
    <row r="49" spans="1:15" x14ac:dyDescent="0.25">
      <c r="A49" s="9"/>
      <c r="B49" s="10" t="s">
        <v>127</v>
      </c>
      <c r="C49" s="11" t="s">
        <v>128</v>
      </c>
      <c r="D49" s="11" t="s">
        <v>129</v>
      </c>
      <c r="E49" s="13">
        <v>8</v>
      </c>
      <c r="F49" s="13">
        <v>10243.200000000001</v>
      </c>
      <c r="G49" s="14">
        <f t="shared" si="0"/>
        <v>1.3618172014710753E-3</v>
      </c>
      <c r="H49" s="15"/>
    </row>
    <row r="50" spans="1:15" x14ac:dyDescent="0.25">
      <c r="A50" s="9"/>
      <c r="B50" s="10" t="s">
        <v>130</v>
      </c>
      <c r="C50" s="11" t="s">
        <v>131</v>
      </c>
      <c r="D50" s="11" t="s">
        <v>132</v>
      </c>
      <c r="E50" s="13">
        <v>43</v>
      </c>
      <c r="F50" s="13">
        <v>10846.75</v>
      </c>
      <c r="G50" s="14">
        <f t="shared" si="0"/>
        <v>1.442058217164205E-3</v>
      </c>
      <c r="H50" s="15"/>
    </row>
    <row r="51" spans="1:15" x14ac:dyDescent="0.25">
      <c r="A51" s="9"/>
      <c r="B51" s="10" t="s">
        <v>133</v>
      </c>
      <c r="C51" s="11" t="s">
        <v>134</v>
      </c>
      <c r="D51" s="11" t="s">
        <v>39</v>
      </c>
      <c r="E51" s="13">
        <v>1</v>
      </c>
      <c r="F51" s="13">
        <v>5448.55</v>
      </c>
      <c r="G51" s="14">
        <f t="shared" si="0"/>
        <v>7.2437608492221443E-4</v>
      </c>
      <c r="H51" s="15"/>
    </row>
    <row r="52" spans="1:15" x14ac:dyDescent="0.25">
      <c r="A52" s="9"/>
      <c r="B52" s="10" t="s">
        <v>135</v>
      </c>
      <c r="C52" s="11" t="s">
        <v>136</v>
      </c>
      <c r="D52" s="11" t="s">
        <v>137</v>
      </c>
      <c r="E52" s="13">
        <v>2</v>
      </c>
      <c r="F52" s="13">
        <v>10396.799999999999</v>
      </c>
      <c r="G52" s="14">
        <f t="shared" si="0"/>
        <v>1.3822380779692355E-3</v>
      </c>
      <c r="H52" s="15"/>
    </row>
    <row r="53" spans="1:15" x14ac:dyDescent="0.25">
      <c r="A53" s="9"/>
      <c r="B53" s="10" t="s">
        <v>138</v>
      </c>
      <c r="C53" s="11" t="s">
        <v>139</v>
      </c>
      <c r="D53" s="11" t="s">
        <v>54</v>
      </c>
      <c r="E53" s="13">
        <v>10</v>
      </c>
      <c r="F53" s="13">
        <v>18252.5</v>
      </c>
      <c r="G53" s="14">
        <f t="shared" si="0"/>
        <v>2.4266409393403233E-3</v>
      </c>
      <c r="H53" s="15"/>
      <c r="L53" s="11"/>
      <c r="M53" s="11"/>
      <c r="N53" s="11"/>
      <c r="O53" s="11"/>
    </row>
    <row r="54" spans="1:15" x14ac:dyDescent="0.25">
      <c r="A54" s="9"/>
      <c r="B54" s="10" t="s">
        <v>140</v>
      </c>
      <c r="C54" s="11" t="s">
        <v>141</v>
      </c>
      <c r="D54" s="11" t="s">
        <v>54</v>
      </c>
      <c r="E54" s="13">
        <v>31</v>
      </c>
      <c r="F54" s="13">
        <v>33100.25</v>
      </c>
      <c r="G54" s="14">
        <f t="shared" si="0"/>
        <v>4.4006257637254917E-3</v>
      </c>
      <c r="H54" s="15"/>
      <c r="L54" s="11"/>
      <c r="M54" s="11"/>
      <c r="N54" s="11"/>
      <c r="O54" s="11"/>
    </row>
    <row r="55" spans="1:15" x14ac:dyDescent="0.25">
      <c r="A55" s="9"/>
      <c r="B55" s="10" t="s">
        <v>142</v>
      </c>
      <c r="C55" s="11" t="s">
        <v>143</v>
      </c>
      <c r="D55" s="11" t="s">
        <v>144</v>
      </c>
      <c r="E55" s="13">
        <v>10</v>
      </c>
      <c r="F55" s="13">
        <v>25060</v>
      </c>
      <c r="G55" s="14">
        <f t="shared" si="0"/>
        <v>3.3316872724212299E-3</v>
      </c>
      <c r="H55" s="15"/>
      <c r="L55" s="11"/>
      <c r="M55" s="11"/>
      <c r="N55" s="11"/>
      <c r="O55" s="11"/>
    </row>
    <row r="56" spans="1:15" x14ac:dyDescent="0.25">
      <c r="A56" s="9"/>
      <c r="B56" s="10" t="s">
        <v>145</v>
      </c>
      <c r="C56" s="11" t="s">
        <v>146</v>
      </c>
      <c r="D56" s="11" t="s">
        <v>147</v>
      </c>
      <c r="E56" s="13">
        <v>15</v>
      </c>
      <c r="F56" s="13">
        <v>5846.25</v>
      </c>
      <c r="G56" s="14">
        <f t="shared" si="0"/>
        <v>7.7724966944902696E-4</v>
      </c>
      <c r="H56" s="15"/>
      <c r="L56" s="11"/>
      <c r="M56" s="11"/>
      <c r="N56" s="11"/>
      <c r="O56" s="11"/>
    </row>
    <row r="57" spans="1:15" x14ac:dyDescent="0.25">
      <c r="A57" s="9"/>
      <c r="B57" s="10" t="s">
        <v>148</v>
      </c>
      <c r="C57" s="11" t="s">
        <v>149</v>
      </c>
      <c r="D57" s="11" t="s">
        <v>150</v>
      </c>
      <c r="E57" s="13">
        <v>5</v>
      </c>
      <c r="F57" s="13">
        <v>12845.5</v>
      </c>
      <c r="G57" s="14">
        <f t="shared" si="0"/>
        <v>1.7077888610489589E-3</v>
      </c>
      <c r="H57" s="15"/>
      <c r="L57" s="11"/>
      <c r="M57" s="11"/>
      <c r="N57" s="11"/>
      <c r="O57" s="11"/>
    </row>
    <row r="58" spans="1:15" x14ac:dyDescent="0.25">
      <c r="A58" s="9"/>
      <c r="B58" s="10" t="s">
        <v>151</v>
      </c>
      <c r="C58" s="11" t="s">
        <v>152</v>
      </c>
      <c r="D58" s="11" t="s">
        <v>153</v>
      </c>
      <c r="E58" s="13">
        <v>56</v>
      </c>
      <c r="F58" s="13">
        <v>10410.4</v>
      </c>
      <c r="G58" s="14">
        <f t="shared" si="0"/>
        <v>1.3840461764091769E-3</v>
      </c>
      <c r="H58" s="15"/>
      <c r="L58" s="11"/>
      <c r="M58" s="11"/>
      <c r="N58" s="11"/>
      <c r="O58" s="11"/>
    </row>
    <row r="59" spans="1:15" outlineLevel="1" x14ac:dyDescent="0.25">
      <c r="A59" s="9"/>
      <c r="B59" s="10" t="s">
        <v>154</v>
      </c>
      <c r="C59" s="11" t="s">
        <v>155</v>
      </c>
      <c r="D59" s="11" t="s">
        <v>156</v>
      </c>
      <c r="E59" s="13">
        <v>8</v>
      </c>
      <c r="F59" s="13">
        <v>6420.8</v>
      </c>
      <c r="G59" s="14">
        <f t="shared" si="0"/>
        <v>8.5363518111581142E-4</v>
      </c>
      <c r="H59" s="15"/>
      <c r="L59" s="11"/>
      <c r="M59" s="11"/>
      <c r="N59" s="11"/>
      <c r="O59" s="11"/>
    </row>
    <row r="60" spans="1:15" outlineLevel="1" x14ac:dyDescent="0.25">
      <c r="A60" s="9"/>
      <c r="B60" s="10" t="s">
        <v>157</v>
      </c>
      <c r="C60" s="11" t="s">
        <v>158</v>
      </c>
      <c r="D60" s="11" t="s">
        <v>159</v>
      </c>
      <c r="E60" s="13">
        <v>5</v>
      </c>
      <c r="F60" s="13">
        <v>18487.75</v>
      </c>
      <c r="G60" s="14">
        <f t="shared" si="0"/>
        <v>2.4579170538988667E-3</v>
      </c>
      <c r="H60" s="15"/>
      <c r="L60" s="11"/>
      <c r="M60" s="11"/>
      <c r="N60" s="11"/>
      <c r="O60" s="11"/>
    </row>
    <row r="61" spans="1:15" outlineLevel="1" x14ac:dyDescent="0.25">
      <c r="A61" s="9"/>
      <c r="B61" s="10" t="s">
        <v>160</v>
      </c>
      <c r="C61" s="11" t="s">
        <v>161</v>
      </c>
      <c r="D61" s="11" t="s">
        <v>48</v>
      </c>
      <c r="E61" s="13">
        <v>3</v>
      </c>
      <c r="F61" s="13">
        <v>20588.7</v>
      </c>
      <c r="G61" s="14">
        <f t="shared" si="0"/>
        <v>2.7372350257661208E-3</v>
      </c>
      <c r="H61" s="15"/>
    </row>
    <row r="62" spans="1:15" outlineLevel="1" x14ac:dyDescent="0.25">
      <c r="A62" s="9"/>
      <c r="B62" s="10" t="s">
        <v>162</v>
      </c>
      <c r="C62" s="11" t="s">
        <v>163</v>
      </c>
      <c r="D62" s="11" t="s">
        <v>164</v>
      </c>
      <c r="E62" s="13">
        <v>12</v>
      </c>
      <c r="F62" s="13">
        <v>18064.2</v>
      </c>
      <c r="G62" s="14">
        <f t="shared" si="0"/>
        <v>2.4016067528520187E-3</v>
      </c>
      <c r="H62" s="15"/>
    </row>
    <row r="63" spans="1:15" outlineLevel="1" x14ac:dyDescent="0.25">
      <c r="A63" s="9"/>
      <c r="B63" s="10" t="s">
        <v>165</v>
      </c>
      <c r="C63" s="11" t="s">
        <v>166</v>
      </c>
      <c r="D63" s="11" t="s">
        <v>27</v>
      </c>
      <c r="E63" s="13">
        <v>32</v>
      </c>
      <c r="F63" s="13">
        <v>37462.400000000001</v>
      </c>
      <c r="G63" s="14">
        <f t="shared" si="0"/>
        <v>4.9805666909159257E-3</v>
      </c>
      <c r="H63" s="15"/>
    </row>
    <row r="64" spans="1:15" outlineLevel="1" x14ac:dyDescent="0.25">
      <c r="A64" s="9"/>
      <c r="B64" s="10" t="s">
        <v>167</v>
      </c>
      <c r="C64" s="11" t="s">
        <v>168</v>
      </c>
      <c r="D64" s="11" t="s">
        <v>169</v>
      </c>
      <c r="E64" s="13">
        <v>7</v>
      </c>
      <c r="F64" s="13">
        <v>8646.75</v>
      </c>
      <c r="G64" s="14">
        <f t="shared" si="0"/>
        <v>1.1495717048207611E-3</v>
      </c>
      <c r="H64" s="15"/>
    </row>
    <row r="65" spans="1:8" outlineLevel="1" x14ac:dyDescent="0.25">
      <c r="A65" s="9"/>
      <c r="B65" s="10" t="s">
        <v>170</v>
      </c>
      <c r="C65" s="11" t="s">
        <v>171</v>
      </c>
      <c r="D65" s="11" t="s">
        <v>172</v>
      </c>
      <c r="E65" s="13">
        <v>10</v>
      </c>
      <c r="F65" s="13">
        <v>38159.5</v>
      </c>
      <c r="G65" s="14">
        <f t="shared" si="0"/>
        <v>5.0732450308043865E-3</v>
      </c>
      <c r="H65" s="15"/>
    </row>
    <row r="66" spans="1:8" outlineLevel="1" x14ac:dyDescent="0.25">
      <c r="A66" s="9"/>
      <c r="B66" s="10" t="s">
        <v>173</v>
      </c>
      <c r="C66" s="11" t="s">
        <v>174</v>
      </c>
      <c r="D66" s="12" t="s">
        <v>54</v>
      </c>
      <c r="E66" s="13">
        <v>15</v>
      </c>
      <c r="F66" s="13">
        <v>7230</v>
      </c>
      <c r="G66" s="14">
        <f t="shared" si="0"/>
        <v>9.6121703829231821E-4</v>
      </c>
      <c r="H66" s="15"/>
    </row>
    <row r="67" spans="1:8" outlineLevel="1" x14ac:dyDescent="0.25">
      <c r="A67" s="9"/>
      <c r="B67" s="10" t="s">
        <v>175</v>
      </c>
      <c r="C67" s="11" t="s">
        <v>176</v>
      </c>
      <c r="D67" s="11" t="s">
        <v>177</v>
      </c>
      <c r="E67" s="13">
        <v>3</v>
      </c>
      <c r="F67" s="13">
        <v>30502.05</v>
      </c>
      <c r="G67" s="14">
        <f t="shared" si="0"/>
        <v>4.0551991926478844E-3</v>
      </c>
      <c r="H67" s="15"/>
    </row>
    <row r="68" spans="1:8" outlineLevel="1" x14ac:dyDescent="0.25">
      <c r="A68" s="9"/>
      <c r="B68" s="10" t="s">
        <v>178</v>
      </c>
      <c r="C68" s="11" t="s">
        <v>179</v>
      </c>
      <c r="D68" s="11" t="s">
        <v>75</v>
      </c>
      <c r="E68" s="13">
        <v>5</v>
      </c>
      <c r="F68" s="13">
        <v>10006.75</v>
      </c>
      <c r="G68" s="14">
        <f t="shared" si="0"/>
        <v>1.3303815488148901E-3</v>
      </c>
      <c r="H68" s="15"/>
    </row>
    <row r="69" spans="1:8" outlineLevel="1" x14ac:dyDescent="0.25">
      <c r="A69" s="9"/>
      <c r="B69" s="10" t="s">
        <v>180</v>
      </c>
      <c r="C69" s="11" t="s">
        <v>181</v>
      </c>
      <c r="D69" s="11" t="s">
        <v>182</v>
      </c>
      <c r="E69" s="13">
        <v>1</v>
      </c>
      <c r="F69" s="13">
        <v>10186.9</v>
      </c>
      <c r="G69" s="14">
        <f t="shared" si="0"/>
        <v>1.3543322057233771E-3</v>
      </c>
      <c r="H69" s="15"/>
    </row>
    <row r="70" spans="1:8" outlineLevel="1" x14ac:dyDescent="0.25">
      <c r="A70" s="9"/>
      <c r="B70" s="10" t="s">
        <v>183</v>
      </c>
      <c r="C70" s="11" t="s">
        <v>184</v>
      </c>
      <c r="D70" s="11" t="s">
        <v>172</v>
      </c>
      <c r="E70" s="13">
        <v>7</v>
      </c>
      <c r="F70" s="13">
        <v>9335.5499999999993</v>
      </c>
      <c r="G70" s="14">
        <f t="shared" si="0"/>
        <v>1.2411465728671993E-3</v>
      </c>
      <c r="H70" s="15"/>
    </row>
    <row r="71" spans="1:8" outlineLevel="1" x14ac:dyDescent="0.25">
      <c r="A71" s="9"/>
      <c r="B71" s="10" t="s">
        <v>185</v>
      </c>
      <c r="C71" s="11" t="s">
        <v>186</v>
      </c>
      <c r="D71" s="11" t="s">
        <v>187</v>
      </c>
      <c r="E71" s="13">
        <v>3</v>
      </c>
      <c r="F71" s="13">
        <v>5424.3</v>
      </c>
      <c r="G71" s="14">
        <f t="shared" ref="G71:G83" si="1">+F71/$F$96</f>
        <v>7.2115208586570145E-4</v>
      </c>
      <c r="H71" s="15"/>
    </row>
    <row r="72" spans="1:8" outlineLevel="1" x14ac:dyDescent="0.25">
      <c r="A72" s="9"/>
      <c r="B72" s="10" t="s">
        <v>188</v>
      </c>
      <c r="C72" s="11" t="s">
        <v>189</v>
      </c>
      <c r="D72" s="11" t="s">
        <v>48</v>
      </c>
      <c r="E72" s="13">
        <v>8</v>
      </c>
      <c r="F72" s="13">
        <v>19734.400000000001</v>
      </c>
      <c r="G72" s="14">
        <f t="shared" si="1"/>
        <v>2.6236571950865734E-3</v>
      </c>
      <c r="H72" s="15"/>
    </row>
    <row r="73" spans="1:8" outlineLevel="1" x14ac:dyDescent="0.25">
      <c r="A73" s="9"/>
      <c r="B73" s="10" t="s">
        <v>190</v>
      </c>
      <c r="C73" s="11" t="s">
        <v>191</v>
      </c>
      <c r="D73" s="11" t="s">
        <v>91</v>
      </c>
      <c r="E73" s="13">
        <v>3</v>
      </c>
      <c r="F73" s="13">
        <v>1509.75</v>
      </c>
      <c r="G73" s="14">
        <f t="shared" si="1"/>
        <v>2.0071886909568844E-4</v>
      </c>
      <c r="H73" s="15"/>
    </row>
    <row r="74" spans="1:8" x14ac:dyDescent="0.25">
      <c r="B74" s="10" t="s">
        <v>192</v>
      </c>
      <c r="C74" s="11" t="s">
        <v>193</v>
      </c>
      <c r="D74" s="11" t="s">
        <v>147</v>
      </c>
      <c r="E74" s="13">
        <v>53</v>
      </c>
      <c r="F74" s="13">
        <v>16827.5</v>
      </c>
      <c r="G74" s="14">
        <f t="shared" si="1"/>
        <v>2.2371894483905926E-3</v>
      </c>
      <c r="H74" s="15"/>
    </row>
    <row r="75" spans="1:8" x14ac:dyDescent="0.25">
      <c r="B75" s="10" t="s">
        <v>194</v>
      </c>
      <c r="C75" s="11" t="s">
        <v>195</v>
      </c>
      <c r="D75" s="11" t="s">
        <v>196</v>
      </c>
      <c r="E75" s="13">
        <v>57</v>
      </c>
      <c r="F75" s="13">
        <v>14780.1</v>
      </c>
      <c r="G75" s="14">
        <f t="shared" si="1"/>
        <v>1.9649908641306076E-3</v>
      </c>
      <c r="H75" s="15"/>
    </row>
    <row r="76" spans="1:8" x14ac:dyDescent="0.25">
      <c r="B76" s="10" t="s">
        <v>197</v>
      </c>
      <c r="C76" s="11" t="s">
        <v>198</v>
      </c>
      <c r="D76" s="11" t="s">
        <v>48</v>
      </c>
      <c r="E76" s="13">
        <v>10</v>
      </c>
      <c r="F76" s="13">
        <v>2892</v>
      </c>
      <c r="G76" s="14">
        <f t="shared" si="1"/>
        <v>3.8448681531692727E-4</v>
      </c>
      <c r="H76" s="15"/>
    </row>
    <row r="77" spans="1:8" x14ac:dyDescent="0.25">
      <c r="B77" s="10" t="s">
        <v>199</v>
      </c>
      <c r="C77" s="11" t="s">
        <v>200</v>
      </c>
      <c r="D77" s="11" t="s">
        <v>91</v>
      </c>
      <c r="E77" s="13">
        <v>6</v>
      </c>
      <c r="F77" s="13">
        <v>3459.6</v>
      </c>
      <c r="G77" s="14">
        <f t="shared" si="1"/>
        <v>4.599483355015358E-4</v>
      </c>
      <c r="H77" s="15"/>
    </row>
    <row r="78" spans="1:8" x14ac:dyDescent="0.25">
      <c r="A78" s="16" t="s">
        <v>201</v>
      </c>
      <c r="B78" s="10" t="s">
        <v>202</v>
      </c>
      <c r="C78" s="11" t="s">
        <v>203</v>
      </c>
      <c r="D78" s="11" t="s">
        <v>204</v>
      </c>
      <c r="E78" s="13">
        <v>9</v>
      </c>
      <c r="F78" s="13">
        <v>4675.95</v>
      </c>
      <c r="G78" s="14">
        <f t="shared" si="1"/>
        <v>6.2166013972378496E-4</v>
      </c>
      <c r="H78" s="15"/>
    </row>
    <row r="79" spans="1:8" x14ac:dyDescent="0.25">
      <c r="B79" s="10" t="s">
        <v>205</v>
      </c>
      <c r="C79" s="11" t="s">
        <v>206</v>
      </c>
      <c r="D79" s="11" t="s">
        <v>207</v>
      </c>
      <c r="E79" s="13">
        <v>103</v>
      </c>
      <c r="F79" s="13">
        <v>9367.85</v>
      </c>
      <c r="G79" s="14">
        <f t="shared" si="1"/>
        <v>1.2454408066620599E-3</v>
      </c>
      <c r="H79" s="15"/>
    </row>
    <row r="80" spans="1:8" x14ac:dyDescent="0.25">
      <c r="B80" s="10" t="s">
        <v>208</v>
      </c>
      <c r="C80" s="11" t="s">
        <v>209</v>
      </c>
      <c r="D80" s="11" t="s">
        <v>210</v>
      </c>
      <c r="E80" s="13">
        <v>3</v>
      </c>
      <c r="F80" s="13">
        <v>9260.85</v>
      </c>
      <c r="G80" s="14">
        <f t="shared" si="1"/>
        <v>1.2312153262889925E-3</v>
      </c>
      <c r="H80" s="15"/>
    </row>
    <row r="81" spans="1:8" x14ac:dyDescent="0.25">
      <c r="B81" s="10" t="s">
        <v>211</v>
      </c>
      <c r="C81" s="11" t="s">
        <v>212</v>
      </c>
      <c r="D81" s="11" t="s">
        <v>213</v>
      </c>
      <c r="E81" s="13">
        <v>3</v>
      </c>
      <c r="F81" s="13">
        <v>3269.25</v>
      </c>
      <c r="G81" s="14">
        <f t="shared" si="1"/>
        <v>4.3464160476309284E-4</v>
      </c>
      <c r="H81" s="15"/>
    </row>
    <row r="82" spans="1:8" x14ac:dyDescent="0.25">
      <c r="A82" s="17" t="s">
        <v>214</v>
      </c>
      <c r="B82" s="10" t="s">
        <v>215</v>
      </c>
      <c r="C82" s="11" t="s">
        <v>216</v>
      </c>
      <c r="D82" s="11" t="s">
        <v>39</v>
      </c>
      <c r="E82" s="13">
        <v>8</v>
      </c>
      <c r="F82" s="13">
        <v>12608</v>
      </c>
      <c r="G82" s="14">
        <f t="shared" si="1"/>
        <v>1.6762136125573373E-3</v>
      </c>
      <c r="H82" s="15"/>
    </row>
    <row r="83" spans="1:8" x14ac:dyDescent="0.25">
      <c r="B83" s="10" t="s">
        <v>217</v>
      </c>
      <c r="C83" s="11" t="s">
        <v>218</v>
      </c>
      <c r="D83" s="11" t="s">
        <v>48</v>
      </c>
      <c r="E83" s="13">
        <v>3</v>
      </c>
      <c r="F83" s="13">
        <v>4881.8999999999996</v>
      </c>
      <c r="G83" s="14">
        <f t="shared" si="1"/>
        <v>6.4904086573157229E-4</v>
      </c>
      <c r="H83" s="15"/>
    </row>
    <row r="84" spans="1:8" x14ac:dyDescent="0.25">
      <c r="B84" s="18"/>
      <c r="C84" s="18" t="s">
        <v>219</v>
      </c>
      <c r="D84" s="18"/>
      <c r="E84" s="19"/>
      <c r="F84" s="20">
        <f>SUM(F7:F83)</f>
        <v>5782061.9400000004</v>
      </c>
      <c r="G84" s="21">
        <f>+F84/$F$96</f>
        <v>0.76871596862925806</v>
      </c>
      <c r="H84" s="22"/>
    </row>
    <row r="86" spans="1:8" x14ac:dyDescent="0.25">
      <c r="B86" s="23"/>
      <c r="C86" s="23" t="s">
        <v>220</v>
      </c>
      <c r="D86" s="23"/>
      <c r="E86" s="23"/>
      <c r="F86" s="23" t="s">
        <v>11</v>
      </c>
      <c r="G86" s="23" t="s">
        <v>12</v>
      </c>
      <c r="H86" s="23" t="s">
        <v>13</v>
      </c>
    </row>
    <row r="87" spans="1:8" x14ac:dyDescent="0.25">
      <c r="B87" s="24"/>
      <c r="C87" s="18" t="s">
        <v>221</v>
      </c>
      <c r="D87" s="11"/>
      <c r="E87" s="25"/>
      <c r="F87" s="26" t="s">
        <v>222</v>
      </c>
      <c r="G87" s="25">
        <v>0</v>
      </c>
      <c r="H87" s="11"/>
    </row>
    <row r="88" spans="1:8" x14ac:dyDescent="0.25">
      <c r="B88" s="24" t="s">
        <v>223</v>
      </c>
      <c r="C88" s="18" t="s">
        <v>224</v>
      </c>
      <c r="D88" s="18"/>
      <c r="E88" s="19"/>
      <c r="F88" s="13">
        <v>1654916.92</v>
      </c>
      <c r="G88" s="21">
        <f>+F88/$F$96</f>
        <v>0.22001858097679741</v>
      </c>
      <c r="H88" s="11"/>
    </row>
    <row r="89" spans="1:8" x14ac:dyDescent="0.25">
      <c r="B89" s="24"/>
      <c r="C89" s="18" t="s">
        <v>225</v>
      </c>
      <c r="D89" s="11"/>
      <c r="E89" s="25"/>
      <c r="F89" s="19" t="s">
        <v>222</v>
      </c>
      <c r="G89" s="25">
        <v>0</v>
      </c>
      <c r="H89" s="11"/>
    </row>
    <row r="90" spans="1:8" x14ac:dyDescent="0.25">
      <c r="B90" s="24"/>
      <c r="C90" s="18" t="s">
        <v>226</v>
      </c>
      <c r="D90" s="11"/>
      <c r="E90" s="25"/>
      <c r="F90" s="19" t="s">
        <v>222</v>
      </c>
      <c r="G90" s="25">
        <v>0</v>
      </c>
      <c r="H90" s="11"/>
    </row>
    <row r="91" spans="1:8" x14ac:dyDescent="0.25">
      <c r="B91" s="24"/>
      <c r="C91" s="18" t="s">
        <v>227</v>
      </c>
      <c r="D91" s="11"/>
      <c r="E91" s="25"/>
      <c r="F91" s="19" t="s">
        <v>222</v>
      </c>
      <c r="G91" s="25">
        <v>0</v>
      </c>
      <c r="H91" s="11"/>
    </row>
    <row r="92" spans="1:8" x14ac:dyDescent="0.25">
      <c r="B92" s="11" t="s">
        <v>214</v>
      </c>
      <c r="C92" s="11" t="s">
        <v>228</v>
      </c>
      <c r="D92" s="11"/>
      <c r="E92" s="25"/>
      <c r="F92" s="13">
        <v>84735.5</v>
      </c>
      <c r="G92" s="21">
        <f>+F92/$F$96</f>
        <v>1.1265450393944498E-2</v>
      </c>
      <c r="H92" s="11"/>
    </row>
    <row r="93" spans="1:8" x14ac:dyDescent="0.25">
      <c r="A93" s="27" t="s">
        <v>229</v>
      </c>
      <c r="B93" s="24"/>
      <c r="C93" s="11"/>
      <c r="D93" s="11"/>
      <c r="E93" s="25"/>
      <c r="F93" s="26"/>
      <c r="G93" s="21"/>
      <c r="H93" s="11"/>
    </row>
    <row r="94" spans="1:8" x14ac:dyDescent="0.25">
      <c r="B94" s="24"/>
      <c r="C94" s="11" t="s">
        <v>230</v>
      </c>
      <c r="D94" s="11"/>
      <c r="E94" s="25"/>
      <c r="F94" s="28">
        <f>SUM(F87:F93)</f>
        <v>1739652.42</v>
      </c>
      <c r="G94" s="21">
        <f>+F94/$F$96</f>
        <v>0.23128403137074191</v>
      </c>
      <c r="H94" s="11"/>
    </row>
    <row r="95" spans="1:8" x14ac:dyDescent="0.25">
      <c r="B95" s="24"/>
      <c r="C95" s="11"/>
      <c r="D95" s="11"/>
      <c r="E95" s="25"/>
      <c r="F95" s="28"/>
      <c r="G95" s="29"/>
      <c r="H95" s="11"/>
    </row>
    <row r="96" spans="1:8" x14ac:dyDescent="0.25">
      <c r="B96" s="30"/>
      <c r="C96" s="31" t="s">
        <v>231</v>
      </c>
      <c r="D96" s="32"/>
      <c r="E96" s="33"/>
      <c r="F96" s="33">
        <f>+F94+F84</f>
        <v>7521714.3600000003</v>
      </c>
      <c r="G96" s="34">
        <v>1</v>
      </c>
      <c r="H96" s="11"/>
    </row>
    <row r="97" spans="1:8" x14ac:dyDescent="0.25">
      <c r="F97" s="35">
        <v>0</v>
      </c>
    </row>
    <row r="98" spans="1:8" x14ac:dyDescent="0.25">
      <c r="C98" s="18" t="s">
        <v>232</v>
      </c>
      <c r="D98" s="36">
        <v>15.93</v>
      </c>
      <c r="F98" s="4"/>
    </row>
    <row r="99" spans="1:8" x14ac:dyDescent="0.25">
      <c r="C99" s="18" t="s">
        <v>233</v>
      </c>
      <c r="D99" s="36">
        <v>7.6</v>
      </c>
    </row>
    <row r="100" spans="1:8" x14ac:dyDescent="0.25">
      <c r="A100" s="11" t="s">
        <v>234</v>
      </c>
      <c r="C100" s="18" t="s">
        <v>235</v>
      </c>
      <c r="D100" s="36">
        <v>7.32</v>
      </c>
    </row>
    <row r="101" spans="1:8" x14ac:dyDescent="0.25">
      <c r="A101" s="11" t="s">
        <v>236</v>
      </c>
      <c r="C101" s="18" t="s">
        <v>237</v>
      </c>
      <c r="D101" s="37">
        <v>13.033899999999999</v>
      </c>
    </row>
    <row r="102" spans="1:8" x14ac:dyDescent="0.25">
      <c r="C102" s="18" t="s">
        <v>238</v>
      </c>
      <c r="D102" s="37">
        <v>12.8994</v>
      </c>
    </row>
    <row r="103" spans="1:8" x14ac:dyDescent="0.25">
      <c r="C103" s="18" t="s">
        <v>239</v>
      </c>
      <c r="D103" s="38"/>
    </row>
    <row r="104" spans="1:8" x14ac:dyDescent="0.25">
      <c r="C104" s="18" t="s">
        <v>240</v>
      </c>
      <c r="D104" s="39">
        <v>0</v>
      </c>
    </row>
    <row r="105" spans="1:8" x14ac:dyDescent="0.25">
      <c r="C105" s="18" t="s">
        <v>241</v>
      </c>
      <c r="D105" s="39">
        <v>0</v>
      </c>
      <c r="F105" s="35"/>
      <c r="G105" s="40"/>
    </row>
    <row r="106" spans="1:8" x14ac:dyDescent="0.25">
      <c r="B106" s="41"/>
      <c r="C106" s="9"/>
    </row>
    <row r="107" spans="1:8" x14ac:dyDescent="0.25">
      <c r="F107" s="4"/>
    </row>
    <row r="108" spans="1:8" x14ac:dyDescent="0.25">
      <c r="C108" s="23" t="s">
        <v>242</v>
      </c>
      <c r="D108" s="23"/>
      <c r="E108" s="23"/>
      <c r="F108" s="23"/>
      <c r="G108" s="23"/>
      <c r="H108" s="23"/>
    </row>
    <row r="109" spans="1:8" x14ac:dyDescent="0.25">
      <c r="C109" s="23" t="s">
        <v>243</v>
      </c>
      <c r="D109" s="23"/>
      <c r="E109" s="23"/>
      <c r="F109" s="23" t="s">
        <v>11</v>
      </c>
      <c r="G109" s="23" t="s">
        <v>12</v>
      </c>
      <c r="H109" s="23" t="s">
        <v>13</v>
      </c>
    </row>
    <row r="110" spans="1:8" x14ac:dyDescent="0.25">
      <c r="C110" s="18" t="s">
        <v>244</v>
      </c>
      <c r="D110" s="11"/>
      <c r="E110" s="25"/>
      <c r="F110" s="42">
        <f>SUMIF(Table1345676817[[Industry ]],A100,Table1345676817[Market Value])</f>
        <v>0</v>
      </c>
      <c r="G110" s="43">
        <f>+F110/$F$96</f>
        <v>0</v>
      </c>
      <c r="H110" s="11"/>
    </row>
    <row r="111" spans="1:8" x14ac:dyDescent="0.25">
      <c r="C111" s="11" t="s">
        <v>245</v>
      </c>
      <c r="D111" s="11"/>
      <c r="E111" s="25"/>
      <c r="F111" s="42">
        <f>SUMIF(Table1345676817[[Industry ]],A101,Table1345676817[Market Value])</f>
        <v>0</v>
      </c>
      <c r="G111" s="43">
        <f>+F111/$F$96</f>
        <v>0</v>
      </c>
      <c r="H111" s="11"/>
    </row>
    <row r="112" spans="1:8" x14ac:dyDescent="0.25">
      <c r="C112" s="11" t="s">
        <v>246</v>
      </c>
      <c r="D112" s="11"/>
      <c r="E112" s="25"/>
      <c r="F112" s="42">
        <f>SUMIF($E$124:$E$131,C112,H124:H131)</f>
        <v>0</v>
      </c>
      <c r="G112" s="43">
        <f>+F112/$F$96</f>
        <v>0</v>
      </c>
      <c r="H112" s="11"/>
    </row>
    <row r="113" spans="3:8" x14ac:dyDescent="0.25">
      <c r="C113" s="11" t="s">
        <v>247</v>
      </c>
      <c r="D113" s="11"/>
      <c r="E113" s="25"/>
      <c r="F113" s="42">
        <f t="shared" ref="F113:F121" si="2">SUMIF($E$124:$E$131,C113,H125:H132)</f>
        <v>0</v>
      </c>
      <c r="G113" s="43">
        <f t="shared" ref="G113:G121" si="3">+F113/$F$96</f>
        <v>0</v>
      </c>
      <c r="H113" s="11"/>
    </row>
    <row r="114" spans="3:8" x14ac:dyDescent="0.25">
      <c r="C114" s="11" t="s">
        <v>248</v>
      </c>
      <c r="D114" s="11"/>
      <c r="E114" s="25"/>
      <c r="F114" s="42">
        <f t="shared" si="2"/>
        <v>0</v>
      </c>
      <c r="G114" s="43">
        <f t="shared" si="3"/>
        <v>0</v>
      </c>
      <c r="H114" s="11"/>
    </row>
    <row r="115" spans="3:8" x14ac:dyDescent="0.25">
      <c r="C115" s="11" t="s">
        <v>249</v>
      </c>
      <c r="D115" s="11"/>
      <c r="E115" s="25"/>
      <c r="F115" s="42">
        <f t="shared" si="2"/>
        <v>0</v>
      </c>
      <c r="G115" s="43">
        <f t="shared" si="3"/>
        <v>0</v>
      </c>
      <c r="H115" s="11"/>
    </row>
    <row r="116" spans="3:8" x14ac:dyDescent="0.25">
      <c r="C116" s="11" t="s">
        <v>250</v>
      </c>
      <c r="D116" s="11"/>
      <c r="E116" s="25"/>
      <c r="F116" s="42">
        <f t="shared" si="2"/>
        <v>0</v>
      </c>
      <c r="G116" s="43">
        <f t="shared" si="3"/>
        <v>0</v>
      </c>
      <c r="H116" s="11"/>
    </row>
    <row r="117" spans="3:8" x14ac:dyDescent="0.25">
      <c r="C117" s="11" t="s">
        <v>251</v>
      </c>
      <c r="D117" s="11"/>
      <c r="E117" s="25"/>
      <c r="F117" s="42">
        <f t="shared" si="2"/>
        <v>0</v>
      </c>
      <c r="G117" s="43">
        <f t="shared" si="3"/>
        <v>0</v>
      </c>
      <c r="H117" s="11"/>
    </row>
    <row r="118" spans="3:8" x14ac:dyDescent="0.25">
      <c r="C118" s="11" t="s">
        <v>252</v>
      </c>
      <c r="D118" s="11"/>
      <c r="E118" s="25"/>
      <c r="F118" s="42">
        <f t="shared" si="2"/>
        <v>0</v>
      </c>
      <c r="G118" s="43">
        <f t="shared" si="3"/>
        <v>0</v>
      </c>
      <c r="H118" s="11"/>
    </row>
    <row r="119" spans="3:8" x14ac:dyDescent="0.25">
      <c r="C119" s="11" t="s">
        <v>253</v>
      </c>
      <c r="D119" s="11"/>
      <c r="E119" s="25"/>
      <c r="F119" s="42">
        <f>SUMIF($E$124:$E$131,C119,H131:H138)</f>
        <v>0</v>
      </c>
      <c r="G119" s="43">
        <f t="shared" si="3"/>
        <v>0</v>
      </c>
      <c r="H119" s="11"/>
    </row>
    <row r="120" spans="3:8" x14ac:dyDescent="0.25">
      <c r="C120" s="11" t="s">
        <v>254</v>
      </c>
      <c r="D120" s="11"/>
      <c r="E120" s="25"/>
      <c r="F120" s="42">
        <f t="shared" si="2"/>
        <v>0</v>
      </c>
      <c r="G120" s="43">
        <f t="shared" si="3"/>
        <v>0</v>
      </c>
      <c r="H120" s="11"/>
    </row>
    <row r="121" spans="3:8" x14ac:dyDescent="0.25">
      <c r="C121" s="11" t="s">
        <v>255</v>
      </c>
      <c r="D121" s="11"/>
      <c r="E121" s="25"/>
      <c r="F121" s="42">
        <f t="shared" si="2"/>
        <v>0</v>
      </c>
      <c r="G121" s="43">
        <f t="shared" si="3"/>
        <v>0</v>
      </c>
      <c r="H121" s="11"/>
    </row>
    <row r="124" spans="3:8" x14ac:dyDescent="0.25">
      <c r="E124" s="11" t="s">
        <v>246</v>
      </c>
      <c r="F124" s="11" t="s">
        <v>256</v>
      </c>
      <c r="G124" s="1">
        <f t="shared" ref="G124:G131" si="4">SUMIF($H$7:$H$57,F124,$E$7:$E$57)</f>
        <v>0</v>
      </c>
      <c r="H124" s="1">
        <f t="shared" ref="H124:H131" si="5">SUMIF($H$7:$H$57,F124,$F$7:$F$57)</f>
        <v>0</v>
      </c>
    </row>
    <row r="125" spans="3:8" x14ac:dyDescent="0.25">
      <c r="E125" s="11" t="s">
        <v>246</v>
      </c>
      <c r="F125" s="11" t="s">
        <v>257</v>
      </c>
      <c r="G125" s="1">
        <f t="shared" si="4"/>
        <v>0</v>
      </c>
      <c r="H125" s="1">
        <f t="shared" si="5"/>
        <v>0</v>
      </c>
    </row>
    <row r="126" spans="3:8" x14ac:dyDescent="0.25">
      <c r="E126" s="11" t="s">
        <v>246</v>
      </c>
      <c r="F126" s="11" t="s">
        <v>258</v>
      </c>
      <c r="G126" s="1">
        <f t="shared" si="4"/>
        <v>0</v>
      </c>
      <c r="H126" s="1">
        <f t="shared" si="5"/>
        <v>0</v>
      </c>
    </row>
    <row r="127" spans="3:8" x14ac:dyDescent="0.25">
      <c r="E127" s="11" t="s">
        <v>248</v>
      </c>
      <c r="F127" s="11" t="s">
        <v>259</v>
      </c>
      <c r="G127" s="1">
        <f t="shared" si="4"/>
        <v>0</v>
      </c>
      <c r="H127" s="1">
        <f t="shared" si="5"/>
        <v>0</v>
      </c>
    </row>
    <row r="128" spans="3:8" x14ac:dyDescent="0.25">
      <c r="E128" s="11" t="s">
        <v>249</v>
      </c>
      <c r="F128" s="11" t="s">
        <v>260</v>
      </c>
      <c r="G128" s="1">
        <f t="shared" si="4"/>
        <v>0</v>
      </c>
      <c r="H128" s="1">
        <f t="shared" si="5"/>
        <v>0</v>
      </c>
    </row>
    <row r="129" spans="5:8" x14ac:dyDescent="0.25">
      <c r="E129" s="11" t="s">
        <v>246</v>
      </c>
      <c r="F129" s="11" t="s">
        <v>261</v>
      </c>
      <c r="G129" s="1">
        <f t="shared" si="4"/>
        <v>0</v>
      </c>
      <c r="H129" s="1">
        <f t="shared" si="5"/>
        <v>0</v>
      </c>
    </row>
    <row r="130" spans="5:8" x14ac:dyDescent="0.25">
      <c r="E130" s="11" t="s">
        <v>249</v>
      </c>
      <c r="F130" s="11" t="s">
        <v>262</v>
      </c>
      <c r="G130" s="1">
        <f t="shared" si="4"/>
        <v>0</v>
      </c>
      <c r="H130" s="1">
        <f t="shared" si="5"/>
        <v>0</v>
      </c>
    </row>
    <row r="131" spans="5:8" x14ac:dyDescent="0.25">
      <c r="E131" s="11" t="s">
        <v>246</v>
      </c>
      <c r="F131" s="11" t="s">
        <v>263</v>
      </c>
      <c r="G131" s="1">
        <f t="shared" si="4"/>
        <v>0</v>
      </c>
      <c r="H131" s="1">
        <f t="shared" si="5"/>
        <v>0</v>
      </c>
    </row>
    <row r="132" spans="5:8" x14ac:dyDescent="0.25">
      <c r="G132" s="1" t="s">
        <v>264</v>
      </c>
      <c r="H132" s="1" t="s">
        <v>264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2024-02-06T11:35:40Z</dcterms:created>
  <dcterms:modified xsi:type="dcterms:W3CDTF">2024-02-06T11:35:53Z</dcterms:modified>
</cp:coreProperties>
</file>